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840" activeTab="1"/>
  </bookViews>
  <sheets>
    <sheet name="datos 2020" sheetId="1" r:id="rId1"/>
    <sheet name="graficos 2020" sheetId="2" r:id="rId2"/>
  </sheets>
  <definedNames/>
  <calcPr fullCalcOnLoad="1"/>
</workbook>
</file>

<file path=xl/sharedStrings.xml><?xml version="1.0" encoding="utf-8"?>
<sst xmlns="http://schemas.openxmlformats.org/spreadsheetml/2006/main" count="156" uniqueCount="59">
  <si>
    <t>FRACCION DESTINO VERTEDERO</t>
  </si>
  <si>
    <t>Kg./hab. Año</t>
  </si>
  <si>
    <t>incremento respecto año anterior</t>
  </si>
  <si>
    <t>BASURA</t>
  </si>
  <si>
    <t>Tm.</t>
  </si>
  <si>
    <t>VOLUMINOSOS</t>
  </si>
  <si>
    <t>RESTOS JARDINERÍA</t>
  </si>
  <si>
    <t>RESIDUOS MERCADILLO</t>
  </si>
  <si>
    <t>OTROS RESIDUOS MUNICIPALES</t>
  </si>
  <si>
    <t>total</t>
  </si>
  <si>
    <t>%</t>
  </si>
  <si>
    <t>habitantes</t>
  </si>
  <si>
    <t>FRACCION RECICLABLE</t>
  </si>
  <si>
    <t>ENVASES</t>
  </si>
  <si>
    <t>PAPEL/CARTÓN</t>
  </si>
  <si>
    <t>VIDRIO</t>
  </si>
  <si>
    <t>ROPA USADA</t>
  </si>
  <si>
    <t xml:space="preserve"> ----</t>
  </si>
  <si>
    <t>TOTAL RESIDUOS</t>
  </si>
  <si>
    <t>PUNTOS LIMPIOS</t>
  </si>
  <si>
    <t>PUNTO LIMPIO MÓVIL</t>
  </si>
  <si>
    <t>USUARIOS</t>
  </si>
  <si>
    <t>RESIDUOS</t>
  </si>
  <si>
    <t>P.L. C/ BRUSELAS PARLA</t>
  </si>
  <si>
    <t>P.L. C/ VIARIO DE RONDA PARLA</t>
  </si>
  <si>
    <t>Total general</t>
  </si>
  <si>
    <t>ACEITE VEGETAL USADO</t>
  </si>
  <si>
    <t>ACEITES MINERAL USADO</t>
  </si>
  <si>
    <t>AEROSOLES</t>
  </si>
  <si>
    <t>BATERÍAS</t>
  </si>
  <si>
    <t>CARTUCHOS DE TONER Y TINTA (RNP)</t>
  </si>
  <si>
    <t>ENVASES VACIOS CONTAMINADOS - PLASTICO</t>
  </si>
  <si>
    <t>FILTROS DE ACEITE</t>
  </si>
  <si>
    <t>PILAS ALCALINAS Y SALINAS</t>
  </si>
  <si>
    <t>RADIOGRAFÍAS</t>
  </si>
  <si>
    <t>RESTOS DE PINTURAS</t>
  </si>
  <si>
    <t>CARTON Y PAPEL</t>
  </si>
  <si>
    <t>METAL</t>
  </si>
  <si>
    <t>MADERA</t>
  </si>
  <si>
    <t>RESIDUO DE LA CONSTRUCCION (ESCOMBROS)</t>
  </si>
  <si>
    <t>RESIDUOS VOLUMINOSOS (COLCHONES)</t>
  </si>
  <si>
    <t>RESIDUOS DE APARATOS ELÉCTRICOS Y ELECTRÓNICOS</t>
  </si>
  <si>
    <t>RAEE</t>
  </si>
  <si>
    <t>A1 APARATOS FRÍO</t>
  </si>
  <si>
    <t>Tm</t>
  </si>
  <si>
    <t>A2 GRANDES ELECTRODOMÉSTICOS</t>
  </si>
  <si>
    <t>A3 TV Y MONITORES</t>
  </si>
  <si>
    <t>A4 RESTO DE RAEE</t>
  </si>
  <si>
    <t>A5 LÁMPARAS</t>
  </si>
  <si>
    <t>TOTAL</t>
  </si>
  <si>
    <t>RES. MERCADILLO</t>
  </si>
  <si>
    <t>OTROS</t>
  </si>
  <si>
    <t>SERVICIO PENDIENTE DE CONTRATACIÓN</t>
  </si>
  <si>
    <t>PUNTO LIMPIO</t>
  </si>
  <si>
    <t>kg hab/año nacional</t>
  </si>
  <si>
    <t xml:space="preserve"> ---</t>
  </si>
  <si>
    <t xml:space="preserve">  -</t>
  </si>
  <si>
    <t xml:space="preserve">   -</t>
  </si>
  <si>
    <t>Kg.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</si>
</sst>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_-* #,##0.0\ _€_-;\-* #,##0.0\ _€_-;_-* &quot;-&quot;??\ _€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i/>
      <sz val="10"/>
      <name val="Calibri"/>
      <family val="2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right"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9" fillId="0" borderId="19" xfId="0" applyFont="1" applyBorder="1" applyAlignment="1">
      <alignment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164" fontId="0" fillId="0" borderId="22" xfId="48" applyNumberFormat="1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0" xfId="0" applyBorder="1" applyAlignment="1">
      <alignment/>
    </xf>
    <xf numFmtId="0" fontId="21" fillId="0" borderId="21" xfId="0" applyFont="1" applyFill="1" applyBorder="1" applyAlignment="1">
      <alignment/>
    </xf>
    <xf numFmtId="164" fontId="0" fillId="0" borderId="22" xfId="48" applyNumberFormat="1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19" fillId="0" borderId="20" xfId="0" applyFont="1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6" xfId="0" applyFill="1" applyBorder="1" applyAlignment="1">
      <alignment horizontal="right"/>
    </xf>
    <xf numFmtId="4" fontId="0" fillId="0" borderId="17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3" fontId="26" fillId="0" borderId="22" xfId="48" applyNumberFormat="1" applyFont="1" applyBorder="1" applyAlignment="1">
      <alignment horizontal="center"/>
    </xf>
    <xf numFmtId="173" fontId="26" fillId="0" borderId="22" xfId="48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173" fontId="26" fillId="0" borderId="0" xfId="48" applyNumberFormat="1" applyFont="1" applyBorder="1" applyAlignment="1">
      <alignment horizontal="center"/>
    </xf>
    <xf numFmtId="173" fontId="26" fillId="0" borderId="0" xfId="48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173" fontId="26" fillId="0" borderId="0" xfId="48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73" fontId="26" fillId="0" borderId="0" xfId="48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3" fontId="26" fillId="0" borderId="0" xfId="48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22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"/>
          <c:y val="0.26225"/>
          <c:w val="0.49"/>
          <c:h val="0.597"/>
        </c:manualLayout>
      </c:layout>
      <c:pie3DChart>
        <c:varyColors val="1"/>
        <c:ser>
          <c:idx val="0"/>
          <c:order val="0"/>
          <c:tx>
            <c:v>PORCENTAJE DE FRACCIÓN DE RESIDUOS EN PESO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'graficos 2020'!$B$2:$B$11</c:f>
              <c:strCache/>
            </c:strRef>
          </c:cat>
          <c:val>
            <c:numRef>
              <c:f>'graficos 2020'!$C$2:$C$11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0235"/>
          <c:w val="0.127"/>
          <c:h val="0.9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11</xdr:row>
      <xdr:rowOff>104775</xdr:rowOff>
    </xdr:from>
    <xdr:to>
      <xdr:col>7</xdr:col>
      <xdr:colOff>542925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38150" y="2219325"/>
        <a:ext cx="65151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zoomScale="80" zoomScaleNormal="80" zoomScaleSheetLayoutView="100" workbookViewId="0" topLeftCell="A1">
      <selection activeCell="B10" sqref="B10"/>
    </sheetView>
  </sheetViews>
  <sheetFormatPr defaultColWidth="8.8515625" defaultRowHeight="15"/>
  <cols>
    <col min="1" max="1" width="39.57421875" style="0" customWidth="1"/>
    <col min="2" max="2" width="13.7109375" style="0" customWidth="1"/>
    <col min="3" max="3" width="12.8515625" style="0" customWidth="1"/>
    <col min="4" max="4" width="14.28125" style="0" customWidth="1"/>
    <col min="5" max="5" width="13.28125" style="0" customWidth="1"/>
    <col min="6" max="6" width="14.00390625" style="0" customWidth="1"/>
    <col min="7" max="7" width="13.57421875" style="0" customWidth="1"/>
    <col min="8" max="8" width="12.140625" style="0" customWidth="1"/>
    <col min="9" max="9" width="10.7109375" style="0" customWidth="1"/>
    <col min="10" max="10" width="18.28125" style="0" customWidth="1"/>
    <col min="13" max="13" width="13.140625" style="0" bestFit="1" customWidth="1"/>
    <col min="15" max="15" width="10.28125" style="0" customWidth="1"/>
    <col min="17" max="17" width="12.00390625" style="0" customWidth="1"/>
    <col min="18" max="18" width="13.57421875" style="0" customWidth="1"/>
    <col min="19" max="19" width="14.28125" style="0" customWidth="1"/>
  </cols>
  <sheetData>
    <row r="1" spans="1:12" ht="19.5" thickBot="1">
      <c r="A1" s="1" t="s">
        <v>0</v>
      </c>
      <c r="B1" s="2"/>
      <c r="C1" s="3"/>
      <c r="D1" s="4" t="s">
        <v>1</v>
      </c>
      <c r="E1" s="3">
        <v>2015</v>
      </c>
      <c r="F1" s="3">
        <v>2016</v>
      </c>
      <c r="G1" s="3">
        <v>2017</v>
      </c>
      <c r="H1" s="3">
        <v>2018</v>
      </c>
      <c r="I1" s="3">
        <v>2019</v>
      </c>
      <c r="J1" s="3" t="s">
        <v>2</v>
      </c>
      <c r="K1" s="3"/>
      <c r="L1" s="5"/>
    </row>
    <row r="2" spans="1:12" ht="15">
      <c r="A2" s="6" t="s">
        <v>3</v>
      </c>
      <c r="B2" s="11">
        <v>32909.72</v>
      </c>
      <c r="C2" s="8" t="s">
        <v>4</v>
      </c>
      <c r="D2" s="8"/>
      <c r="E2" s="8"/>
      <c r="F2" s="7">
        <v>33465.37</v>
      </c>
      <c r="G2" s="7">
        <v>32974.12</v>
      </c>
      <c r="H2" s="7">
        <v>33583.24</v>
      </c>
      <c r="I2" s="7">
        <v>32491.14</v>
      </c>
      <c r="J2" s="8"/>
      <c r="K2" s="8"/>
      <c r="L2" s="9"/>
    </row>
    <row r="3" spans="1:12" ht="15">
      <c r="A3" s="6" t="s">
        <v>5</v>
      </c>
      <c r="B3" s="11">
        <v>2242.64</v>
      </c>
      <c r="C3" s="8" t="s">
        <v>4</v>
      </c>
      <c r="D3" s="8"/>
      <c r="E3" s="7"/>
      <c r="F3" s="7">
        <v>2967.52</v>
      </c>
      <c r="G3" s="7">
        <v>3020.48</v>
      </c>
      <c r="H3" s="7">
        <v>1920.4</v>
      </c>
      <c r="I3" s="7">
        <v>1768.72</v>
      </c>
      <c r="J3" s="8"/>
      <c r="K3" s="8"/>
      <c r="L3" s="9"/>
    </row>
    <row r="4" spans="1:12" ht="15">
      <c r="A4" s="6" t="s">
        <v>6</v>
      </c>
      <c r="B4">
        <v>62.58</v>
      </c>
      <c r="C4" s="8" t="s">
        <v>4</v>
      </c>
      <c r="D4" s="8"/>
      <c r="E4" s="7"/>
      <c r="F4" s="7"/>
      <c r="G4" s="7"/>
      <c r="H4" s="7">
        <v>358.16</v>
      </c>
      <c r="I4" s="8">
        <v>545.82</v>
      </c>
      <c r="J4" s="8"/>
      <c r="K4" s="8"/>
      <c r="L4" s="9"/>
    </row>
    <row r="5" spans="1:12" ht="15">
      <c r="A5" s="6" t="s">
        <v>7</v>
      </c>
      <c r="B5">
        <v>127.04</v>
      </c>
      <c r="C5" s="8"/>
      <c r="D5" s="8"/>
      <c r="E5" s="7"/>
      <c r="F5" s="7"/>
      <c r="G5" s="7"/>
      <c r="H5" s="7"/>
      <c r="I5" s="8">
        <v>215.84</v>
      </c>
      <c r="J5" s="8"/>
      <c r="K5" s="8"/>
      <c r="L5" s="9"/>
    </row>
    <row r="6" spans="1:12" ht="15">
      <c r="A6" s="6" t="s">
        <v>8</v>
      </c>
      <c r="B6">
        <v>236.7</v>
      </c>
      <c r="C6" s="8" t="s">
        <v>4</v>
      </c>
      <c r="D6" s="8"/>
      <c r="E6" s="7"/>
      <c r="F6" s="7"/>
      <c r="G6" s="7"/>
      <c r="H6" s="7">
        <v>338.76</v>
      </c>
      <c r="I6" s="8">
        <v>394.96</v>
      </c>
      <c r="J6" s="8"/>
      <c r="K6" s="8"/>
      <c r="L6" s="9"/>
    </row>
    <row r="7" spans="1:12" ht="15">
      <c r="A7" s="6"/>
      <c r="B7" s="8"/>
      <c r="C7" s="8"/>
      <c r="D7" s="8"/>
      <c r="E7" s="7"/>
      <c r="F7" s="7"/>
      <c r="G7" s="7"/>
      <c r="H7" s="7"/>
      <c r="J7" s="8"/>
      <c r="K7" s="8"/>
      <c r="L7" s="9"/>
    </row>
    <row r="8" spans="1:13" ht="15">
      <c r="A8" s="10" t="s">
        <v>9</v>
      </c>
      <c r="B8" s="11">
        <v>35578.68</v>
      </c>
      <c r="C8" s="8" t="s">
        <v>4</v>
      </c>
      <c r="D8" s="7">
        <f>(I8*1000/I10)</f>
        <v>276.13897205588825</v>
      </c>
      <c r="E8" s="7">
        <v>35184.61</v>
      </c>
      <c r="F8" s="7">
        <f>SUM(F2:F3)</f>
        <v>36432.89</v>
      </c>
      <c r="G8" s="7">
        <f>SUM(G2:G3)</f>
        <v>35994.600000000006</v>
      </c>
      <c r="H8" s="7">
        <f>SUM(H2:H6)</f>
        <v>36200.560000000005</v>
      </c>
      <c r="I8" s="7">
        <v>35416.48</v>
      </c>
      <c r="J8" s="7">
        <f>(B8-I8)*100/I8</f>
        <v>0.4579788844063472</v>
      </c>
      <c r="K8" s="8" t="s">
        <v>10</v>
      </c>
      <c r="L8" s="9"/>
      <c r="M8" s="11"/>
    </row>
    <row r="9" spans="1:13" ht="15">
      <c r="A9" s="10"/>
      <c r="B9" s="8"/>
      <c r="C9" s="8"/>
      <c r="D9" s="8"/>
      <c r="E9" s="7"/>
      <c r="F9" s="7"/>
      <c r="G9" s="7"/>
      <c r="H9" s="7"/>
      <c r="J9" s="7"/>
      <c r="K9" s="8"/>
      <c r="L9" s="9"/>
      <c r="M9" s="11"/>
    </row>
    <row r="10" spans="1:13" ht="15.75" thickBot="1">
      <c r="A10" s="12" t="s">
        <v>11</v>
      </c>
      <c r="B10" s="15">
        <v>130124</v>
      </c>
      <c r="C10" s="14"/>
      <c r="D10" s="14"/>
      <c r="E10" s="15">
        <v>125056</v>
      </c>
      <c r="F10" s="15">
        <v>124661</v>
      </c>
      <c r="G10" s="15">
        <v>125898</v>
      </c>
      <c r="H10" s="15">
        <v>128539</v>
      </c>
      <c r="I10" s="13">
        <v>128256</v>
      </c>
      <c r="J10" s="16"/>
      <c r="K10" s="14"/>
      <c r="L10" s="17"/>
      <c r="M10" s="11"/>
    </row>
    <row r="11" ht="15.75" thickBot="1">
      <c r="I11" s="76"/>
    </row>
    <row r="12" spans="1:12" ht="19.5" thickBot="1">
      <c r="A12" s="18" t="s">
        <v>12</v>
      </c>
      <c r="B12" s="3"/>
      <c r="C12" s="3"/>
      <c r="D12" s="3"/>
      <c r="E12" s="3"/>
      <c r="F12" s="3"/>
      <c r="G12" s="3"/>
      <c r="H12" s="3"/>
      <c r="J12" s="3"/>
      <c r="K12" s="3"/>
      <c r="L12" s="5"/>
    </row>
    <row r="13" spans="1:13" ht="15">
      <c r="A13" s="6" t="s">
        <v>13</v>
      </c>
      <c r="B13" s="11">
        <v>2257.28</v>
      </c>
      <c r="C13" s="8" t="s">
        <v>4</v>
      </c>
      <c r="D13" s="7">
        <f>(I13*1000/I10)</f>
        <v>15.548590319361278</v>
      </c>
      <c r="E13" s="7">
        <v>887.77</v>
      </c>
      <c r="F13" s="7">
        <v>1295.78</v>
      </c>
      <c r="G13" s="7">
        <v>1429.12</v>
      </c>
      <c r="H13" s="7">
        <v>1655.72</v>
      </c>
      <c r="I13" s="7">
        <v>1994.2</v>
      </c>
      <c r="J13" s="7">
        <f>(B13-I13)*100/I13</f>
        <v>13.192257546885976</v>
      </c>
      <c r="K13" s="8" t="s">
        <v>10</v>
      </c>
      <c r="L13" s="9"/>
      <c r="M13" s="11"/>
    </row>
    <row r="14" spans="1:13" ht="15">
      <c r="A14" s="6" t="s">
        <v>14</v>
      </c>
      <c r="B14" s="11">
        <v>1485.09</v>
      </c>
      <c r="C14" s="8" t="s">
        <v>4</v>
      </c>
      <c r="D14" s="7">
        <f>(I14*1000/I10)</f>
        <v>14.645864520958083</v>
      </c>
      <c r="E14" s="7">
        <v>549.52</v>
      </c>
      <c r="F14" s="8">
        <v>620.29</v>
      </c>
      <c r="G14" s="7">
        <v>957.63</v>
      </c>
      <c r="H14" s="8">
        <v>957.13</v>
      </c>
      <c r="I14" s="7">
        <v>1878.42</v>
      </c>
      <c r="J14" s="7">
        <f>(B14-I14)*100/I14</f>
        <v>-20.93940652250296</v>
      </c>
      <c r="K14" s="8" t="s">
        <v>10</v>
      </c>
      <c r="L14" s="9"/>
      <c r="M14" s="11"/>
    </row>
    <row r="15" spans="1:13" ht="15">
      <c r="A15" s="6" t="s">
        <v>15</v>
      </c>
      <c r="B15" s="11">
        <v>1184.32</v>
      </c>
      <c r="C15" s="8" t="s">
        <v>4</v>
      </c>
      <c r="D15" s="7">
        <f>(I15*1000/I10)</f>
        <v>8.123596556886229</v>
      </c>
      <c r="E15" s="7">
        <v>663</v>
      </c>
      <c r="F15" s="8">
        <v>798.92</v>
      </c>
      <c r="G15" s="7">
        <v>852.86</v>
      </c>
      <c r="H15" s="8">
        <v>1026.75</v>
      </c>
      <c r="I15" s="7">
        <v>1041.9</v>
      </c>
      <c r="J15" s="7">
        <f>(B15-I15)*100/I15</f>
        <v>13.669258086188679</v>
      </c>
      <c r="K15" s="8" t="s">
        <v>10</v>
      </c>
      <c r="L15" s="9"/>
      <c r="M15" s="11"/>
    </row>
    <row r="16" spans="1:13" ht="15">
      <c r="A16" s="6" t="s">
        <v>16</v>
      </c>
      <c r="B16" t="s">
        <v>55</v>
      </c>
      <c r="C16" s="8" t="s">
        <v>4</v>
      </c>
      <c r="D16" s="7" t="s">
        <v>17</v>
      </c>
      <c r="E16" s="7">
        <v>144.09</v>
      </c>
      <c r="F16" s="8">
        <v>136.38</v>
      </c>
      <c r="G16" s="7">
        <v>148.24</v>
      </c>
      <c r="H16" s="8">
        <v>146.25</v>
      </c>
      <c r="I16" s="8" t="s">
        <v>17</v>
      </c>
      <c r="J16" s="7" t="s">
        <v>17</v>
      </c>
      <c r="K16" s="8" t="s">
        <v>10</v>
      </c>
      <c r="L16" s="9"/>
      <c r="M16" s="11"/>
    </row>
    <row r="17" spans="1:13" ht="15">
      <c r="A17" s="10"/>
      <c r="C17" s="8"/>
      <c r="D17" s="7">
        <f>SUM(D13:D15)</f>
        <v>38.318051397205586</v>
      </c>
      <c r="E17" s="8"/>
      <c r="F17" s="8"/>
      <c r="G17" s="7"/>
      <c r="H17" s="7"/>
      <c r="I17" s="8"/>
      <c r="J17" s="8"/>
      <c r="K17" s="8"/>
      <c r="L17" s="9"/>
      <c r="M17" s="11"/>
    </row>
    <row r="18" spans="1:12" ht="15.75" thickBot="1">
      <c r="A18" s="12" t="s">
        <v>18</v>
      </c>
      <c r="B18" s="16">
        <f>B8+B13+B14+B15</f>
        <v>40505.369999999995</v>
      </c>
      <c r="C18" s="14"/>
      <c r="D18" s="14"/>
      <c r="E18" s="16">
        <f>E8+E13+E14+E15+E16</f>
        <v>37428.98999999999</v>
      </c>
      <c r="F18" s="16">
        <f>F8+F13+F14+F15+F16</f>
        <v>39284.259999999995</v>
      </c>
      <c r="G18" s="16">
        <f>G8+G13+G14+G15+G16</f>
        <v>39382.450000000004</v>
      </c>
      <c r="H18" s="16">
        <f>H8+H13+H14+H15+H16</f>
        <v>39986.41</v>
      </c>
      <c r="I18" s="16">
        <f>I8+I13+I14+I15</f>
        <v>40331</v>
      </c>
      <c r="J18" s="14"/>
      <c r="K18" s="14"/>
      <c r="L18" s="17"/>
    </row>
    <row r="19" spans="1:8" ht="15.75" thickBot="1">
      <c r="A19" s="19"/>
      <c r="B19" s="11"/>
      <c r="E19" s="11"/>
      <c r="F19" s="11"/>
      <c r="G19" s="11"/>
      <c r="H19" s="11"/>
    </row>
    <row r="20" spans="1:13" ht="19.5" thickBot="1">
      <c r="A20" s="18" t="s">
        <v>19</v>
      </c>
      <c r="B20" s="3"/>
      <c r="C20" s="3"/>
      <c r="D20" s="20" t="s">
        <v>20</v>
      </c>
      <c r="E20" s="5"/>
      <c r="M20" s="11"/>
    </row>
    <row r="21" spans="1:5" ht="15.75" thickBot="1">
      <c r="A21" s="6" t="s">
        <v>21</v>
      </c>
      <c r="B21" s="21">
        <v>27800</v>
      </c>
      <c r="C21" s="8"/>
      <c r="D21" s="22">
        <v>7244</v>
      </c>
      <c r="E21" s="17"/>
    </row>
    <row r="22" spans="1:5" ht="15">
      <c r="A22" s="6"/>
      <c r="B22" s="8"/>
      <c r="C22" s="8"/>
      <c r="D22" s="8"/>
      <c r="E22" s="9"/>
    </row>
    <row r="23" spans="1:5" ht="51">
      <c r="A23" s="23" t="s">
        <v>22</v>
      </c>
      <c r="B23" s="24" t="s">
        <v>23</v>
      </c>
      <c r="C23" s="24" t="s">
        <v>24</v>
      </c>
      <c r="D23" s="24" t="s">
        <v>25</v>
      </c>
      <c r="E23" s="9"/>
    </row>
    <row r="24" spans="1:5" ht="15">
      <c r="A24" s="25" t="s">
        <v>26</v>
      </c>
      <c r="B24" s="59">
        <v>5011</v>
      </c>
      <c r="C24" s="59">
        <v>8565</v>
      </c>
      <c r="D24" s="60">
        <f>SUM(B24:C24)</f>
        <v>13576</v>
      </c>
      <c r="E24" s="9" t="s">
        <v>58</v>
      </c>
    </row>
    <row r="25" spans="1:19" ht="15">
      <c r="A25" s="25" t="s">
        <v>27</v>
      </c>
      <c r="B25" s="59">
        <v>3000</v>
      </c>
      <c r="C25" s="59">
        <v>4163</v>
      </c>
      <c r="D25" s="60">
        <f>SUM(B25:C25)</f>
        <v>7163</v>
      </c>
      <c r="E25" s="9" t="s">
        <v>58</v>
      </c>
      <c r="O25" s="71"/>
      <c r="P25" s="72"/>
      <c r="Q25" s="71"/>
      <c r="R25" s="71"/>
      <c r="S25" s="71"/>
    </row>
    <row r="26" spans="1:19" ht="15">
      <c r="A26" s="25" t="s">
        <v>28</v>
      </c>
      <c r="B26" s="59">
        <v>85</v>
      </c>
      <c r="C26" s="59">
        <v>98</v>
      </c>
      <c r="D26" s="60">
        <f>SUM(B26:C26)</f>
        <v>183</v>
      </c>
      <c r="E26" s="9" t="s">
        <v>58</v>
      </c>
      <c r="O26" s="61"/>
      <c r="P26" s="62"/>
      <c r="Q26" s="63"/>
      <c r="R26" s="63"/>
      <c r="S26" s="64"/>
    </row>
    <row r="27" spans="1:19" ht="15">
      <c r="A27" s="25" t="s">
        <v>29</v>
      </c>
      <c r="B27" s="26" t="s">
        <v>56</v>
      </c>
      <c r="C27" s="26">
        <v>0</v>
      </c>
      <c r="D27" s="26" t="s">
        <v>57</v>
      </c>
      <c r="E27" s="9" t="s">
        <v>58</v>
      </c>
      <c r="O27" s="61"/>
      <c r="P27" s="62"/>
      <c r="Q27" s="63"/>
      <c r="R27" s="63"/>
      <c r="S27" s="64"/>
    </row>
    <row r="28" spans="1:19" ht="15">
      <c r="A28" s="25" t="s">
        <v>30</v>
      </c>
      <c r="B28" s="59">
        <v>371</v>
      </c>
      <c r="C28" s="59">
        <v>487</v>
      </c>
      <c r="D28" s="60">
        <f aca="true" t="shared" si="0" ref="D28:D38">SUM(B28:C28)</f>
        <v>858</v>
      </c>
      <c r="E28" s="9" t="s">
        <v>58</v>
      </c>
      <c r="O28" s="61"/>
      <c r="P28" s="62"/>
      <c r="Q28" s="63"/>
      <c r="R28" s="63"/>
      <c r="S28" s="64"/>
    </row>
    <row r="29" spans="1:19" ht="15">
      <c r="A29" s="25" t="s">
        <v>31</v>
      </c>
      <c r="B29" s="59">
        <v>635</v>
      </c>
      <c r="C29" s="59">
        <v>730</v>
      </c>
      <c r="D29" s="60">
        <f t="shared" si="0"/>
        <v>1365</v>
      </c>
      <c r="E29" s="9" t="s">
        <v>58</v>
      </c>
      <c r="O29" s="61"/>
      <c r="P29" s="62"/>
      <c r="Q29" s="63"/>
      <c r="R29" s="63"/>
      <c r="S29" s="64"/>
    </row>
    <row r="30" spans="1:19" ht="15">
      <c r="A30" s="25" t="s">
        <v>32</v>
      </c>
      <c r="B30" s="59">
        <v>253</v>
      </c>
      <c r="C30" s="59">
        <v>118</v>
      </c>
      <c r="D30" s="60">
        <f t="shared" si="0"/>
        <v>371</v>
      </c>
      <c r="E30" s="9" t="s">
        <v>58</v>
      </c>
      <c r="O30" s="61"/>
      <c r="P30" s="62"/>
      <c r="Q30" s="63"/>
      <c r="R30" s="63"/>
      <c r="S30" s="64"/>
    </row>
    <row r="31" spans="1:19" ht="15">
      <c r="A31" s="25" t="s">
        <v>33</v>
      </c>
      <c r="B31" s="59">
        <v>763</v>
      </c>
      <c r="C31" s="59">
        <v>2140</v>
      </c>
      <c r="D31" s="60">
        <f t="shared" si="0"/>
        <v>2903</v>
      </c>
      <c r="E31" s="9" t="s">
        <v>58</v>
      </c>
      <c r="O31" s="61"/>
      <c r="P31" s="62"/>
      <c r="Q31" s="63"/>
      <c r="R31" s="63"/>
      <c r="S31" s="64"/>
    </row>
    <row r="32" spans="1:19" ht="15">
      <c r="A32" s="25" t="s">
        <v>34</v>
      </c>
      <c r="B32" s="59">
        <v>68</v>
      </c>
      <c r="C32" s="59">
        <v>216</v>
      </c>
      <c r="D32" s="60">
        <f t="shared" si="0"/>
        <v>284</v>
      </c>
      <c r="E32" s="9" t="s">
        <v>58</v>
      </c>
      <c r="O32" s="61"/>
      <c r="P32" s="62"/>
      <c r="Q32" s="63"/>
      <c r="R32" s="63"/>
      <c r="S32" s="64"/>
    </row>
    <row r="33" spans="1:19" ht="15">
      <c r="A33" s="25" t="s">
        <v>35</v>
      </c>
      <c r="B33" s="59">
        <v>6949</v>
      </c>
      <c r="C33" s="59">
        <v>7338</v>
      </c>
      <c r="D33" s="60">
        <f t="shared" si="0"/>
        <v>14287</v>
      </c>
      <c r="E33" s="9" t="s">
        <v>58</v>
      </c>
      <c r="O33" s="61"/>
      <c r="P33" s="62"/>
      <c r="Q33" s="63"/>
      <c r="R33" s="63"/>
      <c r="S33" s="64"/>
    </row>
    <row r="34" spans="1:19" ht="15">
      <c r="A34" s="25" t="s">
        <v>36</v>
      </c>
      <c r="B34" s="59">
        <v>0</v>
      </c>
      <c r="C34" s="59">
        <v>3080</v>
      </c>
      <c r="D34" s="60">
        <f t="shared" si="0"/>
        <v>3080</v>
      </c>
      <c r="E34" s="9" t="s">
        <v>58</v>
      </c>
      <c r="O34" s="61"/>
      <c r="P34" s="62"/>
      <c r="Q34" s="63"/>
      <c r="R34" s="63"/>
      <c r="S34" s="64"/>
    </row>
    <row r="35" spans="1:19" ht="15">
      <c r="A35" s="25" t="s">
        <v>37</v>
      </c>
      <c r="B35" s="59">
        <v>63580</v>
      </c>
      <c r="C35" s="59">
        <v>36160</v>
      </c>
      <c r="D35" s="60">
        <f t="shared" si="0"/>
        <v>99740</v>
      </c>
      <c r="E35" s="9" t="s">
        <v>58</v>
      </c>
      <c r="O35" s="65"/>
      <c r="P35" s="66"/>
      <c r="Q35" s="67"/>
      <c r="R35" s="67"/>
      <c r="S35" s="64"/>
    </row>
    <row r="36" spans="1:19" ht="15">
      <c r="A36" s="25" t="s">
        <v>38</v>
      </c>
      <c r="B36" s="59">
        <v>0</v>
      </c>
      <c r="C36" s="59">
        <v>0</v>
      </c>
      <c r="D36" s="60">
        <f t="shared" si="0"/>
        <v>0</v>
      </c>
      <c r="E36" s="9" t="s">
        <v>58</v>
      </c>
      <c r="O36" s="61"/>
      <c r="P36" s="62"/>
      <c r="Q36" s="63"/>
      <c r="R36" s="63"/>
      <c r="S36" s="64"/>
    </row>
    <row r="37" spans="1:19" ht="15">
      <c r="A37" s="25" t="s">
        <v>39</v>
      </c>
      <c r="B37" s="59">
        <v>737220</v>
      </c>
      <c r="C37" s="59">
        <v>581850</v>
      </c>
      <c r="D37" s="60">
        <f t="shared" si="0"/>
        <v>1319070</v>
      </c>
      <c r="E37" s="9" t="s">
        <v>58</v>
      </c>
      <c r="O37" s="61"/>
      <c r="P37" s="62"/>
      <c r="Q37" s="63"/>
      <c r="R37" s="63"/>
      <c r="S37" s="64"/>
    </row>
    <row r="38" spans="1:19" ht="15">
      <c r="A38" s="25" t="s">
        <v>40</v>
      </c>
      <c r="B38" s="59">
        <v>108620</v>
      </c>
      <c r="C38" s="59">
        <v>50780</v>
      </c>
      <c r="D38" s="60">
        <f t="shared" si="0"/>
        <v>159400</v>
      </c>
      <c r="E38" s="9" t="s">
        <v>58</v>
      </c>
      <c r="O38" s="61"/>
      <c r="P38" s="62"/>
      <c r="Q38" s="63"/>
      <c r="R38" s="63"/>
      <c r="S38" s="64"/>
    </row>
    <row r="39" spans="1:19" ht="15">
      <c r="A39" s="27"/>
      <c r="B39" s="28"/>
      <c r="C39" s="28"/>
      <c r="D39" s="28"/>
      <c r="E39" s="9"/>
      <c r="O39" s="61"/>
      <c r="P39" s="62"/>
      <c r="Q39" s="63"/>
      <c r="R39" s="63"/>
      <c r="S39" s="64"/>
    </row>
    <row r="40" spans="1:19" ht="15">
      <c r="A40" s="29" t="s">
        <v>25</v>
      </c>
      <c r="B40" s="30">
        <f>SUM(B24:B38)</f>
        <v>926555</v>
      </c>
      <c r="C40" s="30">
        <f>SUM(C24:C38)</f>
        <v>695725</v>
      </c>
      <c r="D40" s="30">
        <f>SUM(D24:D38)</f>
        <v>1622280</v>
      </c>
      <c r="E40" s="9" t="s">
        <v>58</v>
      </c>
      <c r="O40" s="61"/>
      <c r="P40" s="62"/>
      <c r="Q40" s="63"/>
      <c r="R40" s="63"/>
      <c r="S40" s="64"/>
    </row>
    <row r="41" spans="1:19" ht="15">
      <c r="A41" s="6"/>
      <c r="B41" s="8"/>
      <c r="C41" s="8"/>
      <c r="D41" s="8"/>
      <c r="E41" s="9"/>
      <c r="O41" s="61"/>
      <c r="P41" s="62"/>
      <c r="Q41" s="63"/>
      <c r="R41" s="63"/>
      <c r="S41" s="64"/>
    </row>
    <row r="42" spans="1:19" ht="15">
      <c r="A42" s="6"/>
      <c r="B42" s="8"/>
      <c r="C42" s="8"/>
      <c r="D42" s="8"/>
      <c r="E42" s="9"/>
      <c r="O42" s="68"/>
      <c r="P42" s="69"/>
      <c r="Q42" s="63"/>
      <c r="R42" s="63"/>
      <c r="S42" s="64"/>
    </row>
    <row r="43" spans="1:19" ht="18.75">
      <c r="A43" s="31" t="s">
        <v>41</v>
      </c>
      <c r="B43" s="8"/>
      <c r="C43" s="8"/>
      <c r="D43" s="8"/>
      <c r="E43" s="32" t="s">
        <v>42</v>
      </c>
      <c r="O43" s="68"/>
      <c r="P43" s="69"/>
      <c r="Q43" s="63"/>
      <c r="R43" s="63"/>
      <c r="S43" s="64"/>
    </row>
    <row r="44" spans="1:19" ht="15">
      <c r="A44" s="6" t="s">
        <v>43</v>
      </c>
      <c r="B44" s="7">
        <v>56.42</v>
      </c>
      <c r="C44" s="8" t="s">
        <v>44</v>
      </c>
      <c r="D44" s="8"/>
      <c r="E44" s="9"/>
      <c r="O44" s="8"/>
      <c r="P44" s="8"/>
      <c r="Q44" s="70"/>
      <c r="R44" s="70"/>
      <c r="S44" s="70"/>
    </row>
    <row r="45" spans="1:19" ht="15">
      <c r="A45" s="6" t="s">
        <v>45</v>
      </c>
      <c r="B45" s="8">
        <v>78.15</v>
      </c>
      <c r="C45" s="8" t="s">
        <v>44</v>
      </c>
      <c r="D45" s="8"/>
      <c r="E45" s="9"/>
      <c r="O45" s="73"/>
      <c r="P45" s="74"/>
      <c r="Q45" s="75"/>
      <c r="R45" s="75"/>
      <c r="S45" s="75"/>
    </row>
    <row r="46" spans="1:5" ht="15">
      <c r="A46" s="6" t="s">
        <v>46</v>
      </c>
      <c r="B46" s="8">
        <v>36.4</v>
      </c>
      <c r="C46" s="8" t="s">
        <v>44</v>
      </c>
      <c r="D46" s="8"/>
      <c r="E46" s="9"/>
    </row>
    <row r="47" spans="1:5" ht="15">
      <c r="A47" s="6" t="s">
        <v>47</v>
      </c>
      <c r="B47" s="8">
        <v>21.29</v>
      </c>
      <c r="C47" s="8" t="s">
        <v>44</v>
      </c>
      <c r="D47" s="8"/>
      <c r="E47" s="9"/>
    </row>
    <row r="48" spans="1:5" ht="15">
      <c r="A48" s="6" t="s">
        <v>48</v>
      </c>
      <c r="B48" s="8">
        <v>0.97</v>
      </c>
      <c r="C48" s="8" t="s">
        <v>44</v>
      </c>
      <c r="D48" s="8"/>
      <c r="E48" s="9"/>
    </row>
    <row r="49" spans="1:5" ht="15.75" thickBot="1">
      <c r="A49" s="12" t="s">
        <v>49</v>
      </c>
      <c r="B49" s="16">
        <f>SUM(B44:B48)</f>
        <v>193.23</v>
      </c>
      <c r="C49" s="14"/>
      <c r="D49" s="14"/>
      <c r="E49" s="17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5"/>
  <sheetViews>
    <sheetView tabSelected="1" zoomScale="80" zoomScaleNormal="80" zoomScaleSheetLayoutView="100" workbookViewId="0" topLeftCell="A1">
      <selection activeCell="M9" sqref="M9"/>
    </sheetView>
  </sheetViews>
  <sheetFormatPr defaultColWidth="8.8515625" defaultRowHeight="15"/>
  <cols>
    <col min="2" max="2" width="25.28125" style="0" customWidth="1"/>
    <col min="3" max="3" width="10.8515625" style="0" customWidth="1"/>
    <col min="4" max="4" width="16.00390625" style="0" customWidth="1"/>
    <col min="5" max="5" width="17.421875" style="0" customWidth="1"/>
    <col min="15" max="15" width="10.28125" style="0" customWidth="1"/>
  </cols>
  <sheetData>
    <row r="1" ht="15.75" thickBot="1">
      <c r="C1" s="14"/>
    </row>
    <row r="2" spans="2:6" ht="15">
      <c r="B2" s="33" t="s">
        <v>3</v>
      </c>
      <c r="C2" s="11">
        <v>32909.72</v>
      </c>
      <c r="D2" s="34" t="s">
        <v>4</v>
      </c>
      <c r="F2">
        <v>2020</v>
      </c>
    </row>
    <row r="3" spans="2:4" ht="15">
      <c r="B3" s="35" t="s">
        <v>5</v>
      </c>
      <c r="C3" s="11">
        <v>2242.64</v>
      </c>
      <c r="D3" s="36" t="s">
        <v>4</v>
      </c>
    </row>
    <row r="4" spans="2:15" ht="15">
      <c r="B4" s="35" t="s">
        <v>6</v>
      </c>
      <c r="C4">
        <v>62.58</v>
      </c>
      <c r="D4" s="36" t="s">
        <v>4</v>
      </c>
      <c r="N4" s="8"/>
      <c r="O4" s="7"/>
    </row>
    <row r="5" spans="2:15" ht="15">
      <c r="B5" s="35" t="s">
        <v>50</v>
      </c>
      <c r="C5">
        <v>127.04</v>
      </c>
      <c r="D5" s="36"/>
      <c r="N5" s="8"/>
      <c r="O5" s="8"/>
    </row>
    <row r="6" spans="2:15" ht="15">
      <c r="B6" s="35" t="s">
        <v>51</v>
      </c>
      <c r="C6">
        <v>236.7</v>
      </c>
      <c r="D6" s="36" t="s">
        <v>4</v>
      </c>
      <c r="N6" s="8"/>
      <c r="O6" s="8"/>
    </row>
    <row r="7" spans="2:15" ht="15">
      <c r="B7" s="35" t="s">
        <v>13</v>
      </c>
      <c r="C7" s="11">
        <v>2257.28</v>
      </c>
      <c r="D7" s="36" t="s">
        <v>4</v>
      </c>
      <c r="N7" s="8"/>
      <c r="O7" s="8"/>
    </row>
    <row r="8" spans="2:15" ht="15">
      <c r="B8" s="35" t="s">
        <v>14</v>
      </c>
      <c r="C8" s="11">
        <v>1485.09</v>
      </c>
      <c r="D8" s="36" t="s">
        <v>4</v>
      </c>
      <c r="N8" s="8"/>
      <c r="O8" s="8"/>
    </row>
    <row r="9" spans="2:15" ht="15">
      <c r="B9" s="35" t="s">
        <v>15</v>
      </c>
      <c r="C9" s="11">
        <v>1184.32</v>
      </c>
      <c r="D9" s="36" t="s">
        <v>4</v>
      </c>
      <c r="N9" s="8"/>
      <c r="O9" s="8"/>
    </row>
    <row r="10" spans="2:15" ht="15">
      <c r="B10" s="35" t="s">
        <v>16</v>
      </c>
      <c r="C10" s="37" t="s">
        <v>17</v>
      </c>
      <c r="D10" s="36" t="s">
        <v>4</v>
      </c>
      <c r="E10" s="38" t="s">
        <v>52</v>
      </c>
      <c r="N10" s="77"/>
      <c r="O10" s="7"/>
    </row>
    <row r="11" spans="2:15" ht="15.75" thickBot="1">
      <c r="B11" s="39" t="s">
        <v>53</v>
      </c>
      <c r="C11" s="40">
        <v>1622.28</v>
      </c>
      <c r="D11" s="41" t="s">
        <v>4</v>
      </c>
      <c r="N11" s="8"/>
      <c r="O11" s="8"/>
    </row>
    <row r="12" spans="14:15" ht="15">
      <c r="N12" s="8"/>
      <c r="O12" s="8"/>
    </row>
    <row r="13" spans="14:15" ht="15">
      <c r="N13" s="8"/>
      <c r="O13" s="8"/>
    </row>
    <row r="14" spans="14:15" ht="15">
      <c r="N14" s="8"/>
      <c r="O14" s="7"/>
    </row>
    <row r="15" spans="14:15" ht="15">
      <c r="N15" s="8"/>
      <c r="O15" s="7"/>
    </row>
    <row r="16" spans="14:15" ht="15">
      <c r="N16" s="8"/>
      <c r="O16" s="7"/>
    </row>
    <row r="17" spans="14:15" ht="15">
      <c r="N17" s="8"/>
      <c r="O17" s="8"/>
    </row>
    <row r="18" spans="14:15" ht="15">
      <c r="N18" s="77"/>
      <c r="O18" s="8"/>
    </row>
    <row r="19" spans="14:15" ht="15">
      <c r="N19" s="77"/>
      <c r="O19" s="7"/>
    </row>
    <row r="23" ht="15.75" thickBot="1"/>
    <row r="24" spans="2:7" ht="18.75">
      <c r="B24" s="42" t="s">
        <v>0</v>
      </c>
      <c r="C24" s="3"/>
      <c r="D24" s="3"/>
      <c r="E24" s="3" t="s">
        <v>2</v>
      </c>
      <c r="F24" s="3"/>
      <c r="G24" s="5"/>
    </row>
    <row r="25" spans="2:7" ht="15">
      <c r="B25" s="6" t="s">
        <v>3</v>
      </c>
      <c r="C25" s="11">
        <v>32909.72</v>
      </c>
      <c r="D25" s="8" t="s">
        <v>4</v>
      </c>
      <c r="E25" s="8"/>
      <c r="F25" s="8"/>
      <c r="G25" s="9"/>
    </row>
    <row r="26" spans="2:7" ht="15">
      <c r="B26" s="6" t="s">
        <v>5</v>
      </c>
      <c r="C26" s="11">
        <v>2242.64</v>
      </c>
      <c r="D26" s="8" t="s">
        <v>4</v>
      </c>
      <c r="E26" s="8"/>
      <c r="F26" s="8"/>
      <c r="G26" s="9"/>
    </row>
    <row r="27" spans="2:7" ht="15">
      <c r="B27" s="6" t="s">
        <v>6</v>
      </c>
      <c r="C27">
        <v>62.58</v>
      </c>
      <c r="D27" s="8" t="s">
        <v>4</v>
      </c>
      <c r="E27" s="8"/>
      <c r="F27" s="8"/>
      <c r="G27" s="9"/>
    </row>
    <row r="28" spans="2:7" ht="15">
      <c r="B28" s="6" t="s">
        <v>7</v>
      </c>
      <c r="C28">
        <v>127.04</v>
      </c>
      <c r="D28" s="8"/>
      <c r="E28" s="8"/>
      <c r="F28" s="8"/>
      <c r="G28" s="9"/>
    </row>
    <row r="29" spans="2:7" ht="15">
      <c r="B29" s="6" t="s">
        <v>8</v>
      </c>
      <c r="C29">
        <v>236.7</v>
      </c>
      <c r="D29" s="8" t="s">
        <v>4</v>
      </c>
      <c r="E29" s="8"/>
      <c r="F29" s="8"/>
      <c r="G29" s="9"/>
    </row>
    <row r="30" spans="2:7" ht="15">
      <c r="B30" s="6"/>
      <c r="C30" s="8"/>
      <c r="D30" s="8"/>
      <c r="E30" s="8"/>
      <c r="F30" s="8"/>
      <c r="G30" s="9"/>
    </row>
    <row r="31" spans="2:7" ht="15">
      <c r="B31" s="10" t="s">
        <v>9</v>
      </c>
      <c r="C31" s="11">
        <v>35578.68</v>
      </c>
      <c r="D31" s="8" t="s">
        <v>4</v>
      </c>
      <c r="E31" s="7">
        <v>0.4579788844063472</v>
      </c>
      <c r="F31" s="8" t="s">
        <v>10</v>
      </c>
      <c r="G31" s="9"/>
    </row>
    <row r="32" spans="2:7" ht="15">
      <c r="B32" s="6"/>
      <c r="C32" s="8"/>
      <c r="D32" s="8"/>
      <c r="E32" s="8"/>
      <c r="F32" s="8"/>
      <c r="G32" s="9"/>
    </row>
    <row r="33" spans="2:7" ht="18.75">
      <c r="B33" s="31" t="s">
        <v>12</v>
      </c>
      <c r="C33" s="8"/>
      <c r="D33" s="8"/>
      <c r="E33" s="8"/>
      <c r="F33" s="8"/>
      <c r="G33" s="9"/>
    </row>
    <row r="34" spans="2:7" ht="15">
      <c r="B34" s="6" t="s">
        <v>13</v>
      </c>
      <c r="C34" s="11">
        <v>2257.28</v>
      </c>
      <c r="D34" s="8" t="s">
        <v>4</v>
      </c>
      <c r="E34" s="7">
        <v>13.192257546885976</v>
      </c>
      <c r="F34" s="8" t="s">
        <v>10</v>
      </c>
      <c r="G34" s="9"/>
    </row>
    <row r="35" spans="2:7" ht="15">
      <c r="B35" s="6" t="s">
        <v>14</v>
      </c>
      <c r="C35" s="11">
        <v>1485.09</v>
      </c>
      <c r="D35" s="8" t="s">
        <v>4</v>
      </c>
      <c r="E35" s="7">
        <v>-20.93940652250296</v>
      </c>
      <c r="F35" s="8" t="s">
        <v>10</v>
      </c>
      <c r="G35" s="9"/>
    </row>
    <row r="36" spans="2:7" ht="15">
      <c r="B36" s="6" t="s">
        <v>15</v>
      </c>
      <c r="C36" s="11">
        <v>1184.32</v>
      </c>
      <c r="D36" s="8" t="s">
        <v>4</v>
      </c>
      <c r="E36" s="7">
        <v>13.669258086188679</v>
      </c>
      <c r="F36" s="8" t="s">
        <v>10</v>
      </c>
      <c r="G36" s="9"/>
    </row>
    <row r="37" spans="2:7" ht="15.75" thickBot="1">
      <c r="B37" s="43" t="s">
        <v>16</v>
      </c>
      <c r="C37" s="14" t="s">
        <v>17</v>
      </c>
      <c r="D37" s="14" t="s">
        <v>4</v>
      </c>
      <c r="E37" s="16" t="s">
        <v>17</v>
      </c>
      <c r="F37" s="14" t="s">
        <v>10</v>
      </c>
      <c r="G37" s="17"/>
    </row>
    <row r="38" spans="2:8" ht="15.75" thickBot="1">
      <c r="B38" s="38"/>
      <c r="C38" s="37"/>
      <c r="D38" s="8"/>
      <c r="E38" s="44"/>
      <c r="F38" s="8"/>
      <c r="H38" s="19"/>
    </row>
    <row r="39" spans="2:9" ht="18.75">
      <c r="B39" s="42" t="s">
        <v>0</v>
      </c>
      <c r="C39" s="45"/>
      <c r="D39" s="45" t="s">
        <v>1</v>
      </c>
      <c r="E39" s="45" t="s">
        <v>54</v>
      </c>
      <c r="F39" s="46"/>
      <c r="H39" s="19"/>
      <c r="I39" s="11"/>
    </row>
    <row r="40" spans="2:6" ht="15">
      <c r="B40" s="6" t="s">
        <v>3</v>
      </c>
      <c r="C40" s="11">
        <v>32909.72</v>
      </c>
      <c r="D40" s="8"/>
      <c r="E40" s="8"/>
      <c r="F40" s="47"/>
    </row>
    <row r="41" spans="2:13" ht="15">
      <c r="B41" s="6" t="s">
        <v>5</v>
      </c>
      <c r="C41" s="11">
        <v>2242.64</v>
      </c>
      <c r="D41" s="8"/>
      <c r="E41" s="8"/>
      <c r="F41" s="47"/>
      <c r="I41" s="48"/>
      <c r="J41" s="48"/>
      <c r="K41" s="48"/>
      <c r="L41" s="48"/>
      <c r="M41" s="48"/>
    </row>
    <row r="42" spans="2:13" ht="15">
      <c r="B42" s="6" t="s">
        <v>6</v>
      </c>
      <c r="C42">
        <v>62.58</v>
      </c>
      <c r="D42" s="8"/>
      <c r="E42" s="8"/>
      <c r="F42" s="47"/>
      <c r="I42" s="48"/>
      <c r="J42" s="7"/>
      <c r="K42" s="8"/>
      <c r="L42" s="8"/>
      <c r="M42" s="48"/>
    </row>
    <row r="43" spans="2:13" ht="15">
      <c r="B43" s="6" t="s">
        <v>7</v>
      </c>
      <c r="C43">
        <v>127.04</v>
      </c>
      <c r="D43" s="8"/>
      <c r="E43" s="8"/>
      <c r="F43" s="47"/>
      <c r="I43" s="48"/>
      <c r="J43" s="7"/>
      <c r="K43" s="8"/>
      <c r="L43" s="8"/>
      <c r="M43" s="48"/>
    </row>
    <row r="44" spans="2:13" ht="15">
      <c r="B44" s="6" t="s">
        <v>8</v>
      </c>
      <c r="C44">
        <v>236.7</v>
      </c>
      <c r="D44" s="44"/>
      <c r="E44" s="8"/>
      <c r="F44" s="47"/>
      <c r="I44" s="48"/>
      <c r="J44" s="7"/>
      <c r="K44" s="8"/>
      <c r="L44" s="8"/>
      <c r="M44" s="48"/>
    </row>
    <row r="45" spans="2:13" ht="15">
      <c r="B45" s="6"/>
      <c r="C45" s="8"/>
      <c r="D45" s="8"/>
      <c r="E45" s="8"/>
      <c r="F45" s="47"/>
      <c r="I45" s="48"/>
      <c r="J45" s="37"/>
      <c r="K45" s="8"/>
      <c r="L45" s="8"/>
      <c r="M45" s="48"/>
    </row>
    <row r="46" spans="2:13" ht="15">
      <c r="B46" s="10" t="s">
        <v>9</v>
      </c>
      <c r="C46" s="11">
        <v>35578.68</v>
      </c>
      <c r="D46" s="44">
        <f>C46*1000/C48</f>
        <v>273.4213519412253</v>
      </c>
      <c r="E46" s="8">
        <v>300</v>
      </c>
      <c r="F46" s="47"/>
      <c r="I46" s="48"/>
      <c r="J46" s="8"/>
      <c r="K46" s="8"/>
      <c r="L46" s="8"/>
      <c r="M46" s="48"/>
    </row>
    <row r="47" spans="2:13" ht="15">
      <c r="B47" s="49"/>
      <c r="C47" s="8"/>
      <c r="D47" s="8"/>
      <c r="E47" s="8"/>
      <c r="F47" s="47"/>
      <c r="I47" s="50"/>
      <c r="J47" s="37"/>
      <c r="K47" s="8"/>
      <c r="L47" s="44"/>
      <c r="M47" s="48"/>
    </row>
    <row r="48" spans="2:13" ht="15">
      <c r="B48" s="49" t="s">
        <v>11</v>
      </c>
      <c r="C48" s="21">
        <v>130124</v>
      </c>
      <c r="D48" s="8"/>
      <c r="E48" s="8"/>
      <c r="F48" s="47"/>
      <c r="I48" s="50"/>
      <c r="J48" s="8"/>
      <c r="K48" s="8"/>
      <c r="L48" s="8"/>
      <c r="M48" s="48"/>
    </row>
    <row r="49" spans="2:13" ht="15">
      <c r="B49" s="51"/>
      <c r="C49" s="8"/>
      <c r="D49" s="8"/>
      <c r="E49" s="8"/>
      <c r="F49" s="47"/>
      <c r="I49" s="48"/>
      <c r="J49" s="8"/>
      <c r="K49" s="8"/>
      <c r="L49" s="8"/>
      <c r="M49" s="48"/>
    </row>
    <row r="50" spans="2:13" ht="18.75">
      <c r="B50" s="31" t="s">
        <v>12</v>
      </c>
      <c r="C50" s="8"/>
      <c r="D50" s="8"/>
      <c r="E50" s="8"/>
      <c r="F50" s="47"/>
      <c r="I50" s="48"/>
      <c r="J50" s="8"/>
      <c r="K50" s="8"/>
      <c r="L50" s="8"/>
      <c r="M50" s="48"/>
    </row>
    <row r="51" spans="2:13" ht="15">
      <c r="B51" s="6" t="s">
        <v>13</v>
      </c>
      <c r="C51" s="11">
        <v>2257.28</v>
      </c>
      <c r="D51" s="44">
        <f>C51*1000/C48</f>
        <v>17.34714579939135</v>
      </c>
      <c r="E51" s="8">
        <v>12.7</v>
      </c>
      <c r="F51" s="47"/>
      <c r="I51" s="48"/>
      <c r="J51" s="7"/>
      <c r="K51" s="8"/>
      <c r="L51" s="44"/>
      <c r="M51" s="48"/>
    </row>
    <row r="52" spans="2:13" ht="15">
      <c r="B52" s="6" t="s">
        <v>14</v>
      </c>
      <c r="C52" s="11">
        <v>1485.09</v>
      </c>
      <c r="D52" s="44">
        <f>C52*1000/C48</f>
        <v>11.412883096123698</v>
      </c>
      <c r="E52" s="8">
        <v>17.5</v>
      </c>
      <c r="F52" s="47"/>
      <c r="I52" s="48"/>
      <c r="J52" s="37"/>
      <c r="K52" s="8"/>
      <c r="L52" s="44"/>
      <c r="M52" s="48"/>
    </row>
    <row r="53" spans="2:13" ht="15">
      <c r="B53" s="6" t="s">
        <v>15</v>
      </c>
      <c r="C53" s="11">
        <v>1184.32</v>
      </c>
      <c r="D53" s="44">
        <f>C53*1000/C48</f>
        <v>9.10147244167102</v>
      </c>
      <c r="E53" s="8">
        <v>15.5</v>
      </c>
      <c r="F53" s="47"/>
      <c r="I53" s="48"/>
      <c r="J53" s="37"/>
      <c r="K53" s="8"/>
      <c r="L53" s="44"/>
      <c r="M53" s="48"/>
    </row>
    <row r="54" spans="2:13" ht="15">
      <c r="B54" s="6" t="s">
        <v>16</v>
      </c>
      <c r="C54" s="8" t="s">
        <v>17</v>
      </c>
      <c r="D54" s="44" t="s">
        <v>17</v>
      </c>
      <c r="E54" s="8">
        <v>7</v>
      </c>
      <c r="F54" s="47"/>
      <c r="I54" s="48"/>
      <c r="J54" s="52"/>
      <c r="K54" s="48"/>
      <c r="L54" s="53"/>
      <c r="M54" s="48"/>
    </row>
    <row r="55" spans="2:6" ht="15.75" thickBot="1">
      <c r="B55" s="54" t="s">
        <v>9</v>
      </c>
      <c r="C55" s="55">
        <f>SUM(C51:C53)</f>
        <v>4926.69</v>
      </c>
      <c r="D55" s="56"/>
      <c r="E55" s="57"/>
      <c r="F55" s="58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Parla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Parla</dc:creator>
  <cp:keywords/>
  <dc:description/>
  <cp:lastModifiedBy>Ayuntamiento de Parla</cp:lastModifiedBy>
  <cp:lastPrinted>2021-03-09T10:01:52Z</cp:lastPrinted>
  <dcterms:created xsi:type="dcterms:W3CDTF">2021-02-25T11:45:36Z</dcterms:created>
  <dcterms:modified xsi:type="dcterms:W3CDTF">2021-03-09T10:05:29Z</dcterms:modified>
  <cp:category/>
  <cp:version/>
  <cp:contentType/>
  <cp:contentStatus/>
</cp:coreProperties>
</file>